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4\1 výzva\"/>
    </mc:Choice>
  </mc:AlternateContent>
  <xr:revisionPtr revIDLastSave="0" documentId="13_ncr:1_{FDF6F23F-6B9F-4F8D-A6A6-AE6A1E81AF4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P10" i="1"/>
  <c r="S10" i="1"/>
  <c r="T10" i="1"/>
  <c r="S7" i="1"/>
  <c r="P7" i="1"/>
  <c r="Q13" i="1" l="1"/>
  <c r="T7" i="1"/>
  <c r="R13" i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<sst xmlns="http://schemas.openxmlformats.org/spreadsheetml/2006/main" count="49" uniqueCount="45">
  <si>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</si>
  <si>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</si>
  <si>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</si>
  <si>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</si>
  <si>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</si>
  <si>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</si>
  <si>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</si>
  <si>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</si>
  <si>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</si>
  <si>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</si>
  <si>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</si>
  <si>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</si>
  <si>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</si>
  <si>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</si>
  <si>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</si>
  <si>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</si>
  <si>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</si>
  <si>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</si>
  <si>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</si>
  <si>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</si>
  <si>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</si>
  <si>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</si>
  <si>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</si>
  <si>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</si>
  <si>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</si>
  <si>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</si>
  <si>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</si>
  <si>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</si>
  <si>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</si>
  <si>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V případě, že se dodavatel při předání zboží na některá uvedená tel. čísla nedovolá, bude v takovém případě volat tel. 377 631 320.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</si>
  <si>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</si>
  <si>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</si>
  <si>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</si>
  <si>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Ing. Martin Šimek, Ph.D.,
Tel.: 37763 2834,
606 098 303</t>
  </si>
  <si>
    <t>Univerzitní 20, 
301 00 Plzeň,
Centrum informatizace a výpočetní techniky, 
místnost UI 420</t>
  </si>
  <si>
    <t xml:space="preserve">Příloha č. 2 Kupní smlouvy - technická specifikace
Výpočetní technika (III.) 064 - 2024 </t>
  </si>
  <si>
    <t>48 portový PoE+ přepínač s 10 Gb uplink porty s podporou mGig</t>
  </si>
  <si>
    <t xml:space="preserve">48 portový PoE+ přepínač s 1 Gb uplink porty </t>
  </si>
  <si>
    <t>48 portový přepínač s 1 Gb uplink porty</t>
  </si>
  <si>
    <t>Bezdrátový přístupový bod WiFi</t>
  </si>
  <si>
    <t>90 dní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</si>
  <si>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specifikace_Přepínače_VT (III.)-064-2024.pdf</t>
    </r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</si>
  <si>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4 Kupní smlouvy - technická specifikace_WiFi_VT (III.)-064-2024.pdf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</si>
  <si>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5 Kupní smlouvy - požadavky na záruku za jakost_Přepínače_VT (III.)-064-2024.pdf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</si>
  <si>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6 Kupní smlouvy - požadavky na záruku za jakost_WiFi_VT (III.)-064-2024.pdf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</si>
</sst>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4" zoomScaleNormal="100" workbookViewId="0">
      <selection activeCell="G7" sqref="G7: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8.85546875" style="1" customWidth="1"/>
    <col min="4" max="4" width="12.28515625" style="2" customWidth="1"/>
    <col min="5" max="5" width="10.5703125" style="3" customWidth="1"/>
    <col min="6" max="6" width="89.7109375" style="1" customWidth="1"/>
    <col min="7" max="7" width="32.140625" style="4" customWidth="1"/>
    <col min="8" max="8" width="31.42578125" style="4" customWidth="1"/>
    <col min="9" max="9" width="24.5703125" style="4" customWidth="1"/>
    <col min="10" max="10" width="16.140625" style="1" customWidth="1"/>
    <col min="11" max="11" width="27.85546875" hidden="1" customWidth="1"/>
    <col min="12" max="12" width="58.28515625" customWidth="1"/>
    <col min="13" max="13" width="28.285156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22" hidden="1" customWidth="1"/>
    <col min="22" max="22" width="39.7109375" style="5" customWidth="1"/>
  </cols>
  <sheetData>
    <row r="1" spans="1:22" ht="40.9" customHeight="1" x14ac:dyDescent="0.25">
      <c r="B1" s="100" t="s">
        <v>35</v>
      </c>
      <c r="C1" s="101"/>
      <c r="D1" s="101"/>
      <c r="E1"/>
      <c r="G1" s="41"/>
      <c r="V1"/>
    </row>
    <row r="2" spans="1:22" ht="16.5" customHeight="1" x14ac:dyDescent="0.25">
      <c r="C2"/>
      <c r="D2" s="9"/>
      <c r="E2" s="10"/>
      <c r="G2" s="104"/>
      <c r="H2" s="105"/>
      <c r="I2" s="105"/>
      <c r="J2" s="105"/>
      <c r="K2" s="105"/>
      <c r="L2" s="105"/>
      <c r="M2" s="105"/>
      <c r="N2" s="10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105"/>
      <c r="H3" s="105"/>
      <c r="I3" s="105"/>
      <c r="J3" s="105"/>
      <c r="K3" s="105"/>
      <c r="L3" s="105"/>
      <c r="M3" s="105"/>
      <c r="N3" s="10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2" t="s">
        <v>2</v>
      </c>
      <c r="H5" s="10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31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65.25" customHeight="1" thickTop="1" x14ac:dyDescent="0.25">
      <c r="A7" s="20"/>
      <c r="B7" s="42">
        <v>1</v>
      </c>
      <c r="C7" s="43" t="s">
        <v>36</v>
      </c>
      <c r="D7" s="44">
        <v>3</v>
      </c>
      <c r="E7" s="45" t="s">
        <v>27</v>
      </c>
      <c r="F7" s="94" t="s">
        <v>41</v>
      </c>
      <c r="G7" s="112"/>
      <c r="H7" s="113"/>
      <c r="I7" s="82" t="s">
        <v>30</v>
      </c>
      <c r="J7" s="85" t="s">
        <v>28</v>
      </c>
      <c r="K7" s="109"/>
      <c r="L7" s="97" t="s">
        <v>43</v>
      </c>
      <c r="M7" s="106" t="s">
        <v>33</v>
      </c>
      <c r="N7" s="106" t="s">
        <v>34</v>
      </c>
      <c r="O7" s="70" t="s">
        <v>40</v>
      </c>
      <c r="P7" s="46">
        <f>D7*Q7</f>
        <v>468000</v>
      </c>
      <c r="Q7" s="47">
        <v>156000</v>
      </c>
      <c r="R7" s="118"/>
      <c r="S7" s="48">
        <f>D7*R7</f>
        <v>0</v>
      </c>
      <c r="T7" s="49" t="str">
        <f t="shared" ref="T7" si="0">IF(ISNUMBER(R7), IF(R7&gt;Q7,"NEVYHOVUJE","VYHOVUJE")," ")</f>
        <v xml:space="preserve"> </v>
      </c>
      <c r="U7" s="88"/>
      <c r="V7" s="91" t="s">
        <v>11</v>
      </c>
    </row>
    <row r="8" spans="1:22" ht="65.25" customHeight="1" x14ac:dyDescent="0.25">
      <c r="A8" s="20"/>
      <c r="B8" s="60">
        <v>2</v>
      </c>
      <c r="C8" s="61" t="s">
        <v>37</v>
      </c>
      <c r="D8" s="62">
        <v>10</v>
      </c>
      <c r="E8" s="63" t="s">
        <v>27</v>
      </c>
      <c r="F8" s="95"/>
      <c r="G8" s="114"/>
      <c r="H8" s="115"/>
      <c r="I8" s="83"/>
      <c r="J8" s="86"/>
      <c r="K8" s="110"/>
      <c r="L8" s="98"/>
      <c r="M8" s="107"/>
      <c r="N8" s="107"/>
      <c r="O8" s="71"/>
      <c r="P8" s="64">
        <f>D8*Q8</f>
        <v>980000</v>
      </c>
      <c r="Q8" s="65">
        <v>98000</v>
      </c>
      <c r="R8" s="119"/>
      <c r="S8" s="66">
        <f>D8*R8</f>
        <v>0</v>
      </c>
      <c r="T8" s="67" t="str">
        <f t="shared" ref="T8:T9" si="1">IF(ISNUMBER(R8), IF(R8&gt;Q8,"NEVYHOVUJE","VYHOVUJE")," ")</f>
        <v xml:space="preserve"> </v>
      </c>
      <c r="U8" s="89"/>
      <c r="V8" s="92"/>
    </row>
    <row r="9" spans="1:22" ht="65.25" customHeight="1" x14ac:dyDescent="0.25">
      <c r="A9" s="20"/>
      <c r="B9" s="60">
        <v>3</v>
      </c>
      <c r="C9" s="61" t="s">
        <v>38</v>
      </c>
      <c r="D9" s="62">
        <v>2</v>
      </c>
      <c r="E9" s="63" t="s">
        <v>27</v>
      </c>
      <c r="F9" s="96"/>
      <c r="G9" s="114"/>
      <c r="H9" s="115"/>
      <c r="I9" s="83"/>
      <c r="J9" s="86"/>
      <c r="K9" s="110"/>
      <c r="L9" s="99"/>
      <c r="M9" s="107"/>
      <c r="N9" s="107"/>
      <c r="O9" s="71"/>
      <c r="P9" s="64">
        <f>D9*Q9</f>
        <v>136000</v>
      </c>
      <c r="Q9" s="65">
        <v>68000</v>
      </c>
      <c r="R9" s="119"/>
      <c r="S9" s="66">
        <f>D9*R9</f>
        <v>0</v>
      </c>
      <c r="T9" s="67" t="str">
        <f t="shared" si="1"/>
        <v xml:space="preserve"> </v>
      </c>
      <c r="U9" s="89"/>
      <c r="V9" s="92"/>
    </row>
    <row r="10" spans="1:22" ht="77.25" customHeight="1" thickBot="1" x14ac:dyDescent="0.3">
      <c r="A10" s="20"/>
      <c r="B10" s="50">
        <v>4</v>
      </c>
      <c r="C10" s="51" t="s">
        <v>39</v>
      </c>
      <c r="D10" s="52">
        <v>15</v>
      </c>
      <c r="E10" s="53" t="s">
        <v>27</v>
      </c>
      <c r="F10" s="69" t="s">
        <v>42</v>
      </c>
      <c r="G10" s="116"/>
      <c r="H10" s="117"/>
      <c r="I10" s="84"/>
      <c r="J10" s="87"/>
      <c r="K10" s="111"/>
      <c r="L10" s="68" t="s">
        <v>44</v>
      </c>
      <c r="M10" s="108"/>
      <c r="N10" s="108"/>
      <c r="O10" s="72"/>
      <c r="P10" s="54">
        <f>D10*Q10</f>
        <v>285000</v>
      </c>
      <c r="Q10" s="55">
        <v>19000</v>
      </c>
      <c r="R10" s="120"/>
      <c r="S10" s="56">
        <f>D10*R10</f>
        <v>0</v>
      </c>
      <c r="T10" s="57" t="str">
        <f t="shared" ref="T10" si="2">IF(ISNUMBER(R10), IF(R10&gt;Q10,"NEVYHOVUJE","VYHOVUJE")," ")</f>
        <v xml:space="preserve"> </v>
      </c>
      <c r="U10" s="90"/>
      <c r="V10" s="93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80" t="s">
        <v>26</v>
      </c>
      <c r="C12" s="80"/>
      <c r="D12" s="80"/>
      <c r="E12" s="80"/>
      <c r="F12" s="80"/>
      <c r="G12" s="80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77" t="s">
        <v>10</v>
      </c>
      <c r="S12" s="78"/>
      <c r="T12" s="79"/>
      <c r="U12" s="24"/>
      <c r="V12" s="25"/>
    </row>
    <row r="13" spans="1:22" ht="50.45" customHeight="1" thickTop="1" thickBot="1" x14ac:dyDescent="0.3">
      <c r="B13" s="81" t="s">
        <v>25</v>
      </c>
      <c r="C13" s="81"/>
      <c r="D13" s="81"/>
      <c r="E13" s="81"/>
      <c r="F13" s="81"/>
      <c r="G13" s="81"/>
      <c r="H13" s="81"/>
      <c r="I13" s="26"/>
      <c r="L13" s="9"/>
      <c r="M13" s="9"/>
      <c r="N13" s="9"/>
      <c r="O13" s="27"/>
      <c r="P13" s="27"/>
      <c r="Q13" s="28">
        <f>SUM(P7:P10)</f>
        <v>1869000</v>
      </c>
      <c r="R13" s="74">
        <f>SUM(S7:S10)</f>
        <v>0</v>
      </c>
      <c r="S13" s="75"/>
      <c r="T13" s="76"/>
    </row>
    <row r="14" spans="1:22" ht="15.75" thickTop="1" x14ac:dyDescent="0.25">
      <c r="B14" s="73" t="s">
        <v>29</v>
      </c>
      <c r="C14" s="73"/>
      <c r="D14" s="73"/>
      <c r="E14" s="73"/>
      <c r="F14" s="73"/>
      <c r="G14" s="73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59"/>
      <c r="H16" s="5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59"/>
      <c r="H97" s="5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59"/>
      <c r="H98" s="5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59"/>
      <c r="H99" s="59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fPIVgYvqWeeSse6tmlniUN80v50AkACUZNdFoanerXG7IbaIplz1qg4tWUEOUxatqKlK6IyT1FV5lUvQlRsoaw==" saltValue="sTeuOjghqymuX2R/mIh02w==" spinCount="100000" sheet="1" objects="1" scenarios="1"/>
  <mergeCells count="18">
    <mergeCell ref="B1:D1"/>
    <mergeCell ref="G5:H5"/>
    <mergeCell ref="G2:N3"/>
    <mergeCell ref="M7:M10"/>
    <mergeCell ref="N7:N10"/>
    <mergeCell ref="K7:K10"/>
    <mergeCell ref="O7:O10"/>
    <mergeCell ref="B14:G14"/>
    <mergeCell ref="R13:T13"/>
    <mergeCell ref="R12:T12"/>
    <mergeCell ref="B12:G12"/>
    <mergeCell ref="B13:H13"/>
    <mergeCell ref="I7:I10"/>
    <mergeCell ref="J7:J10"/>
    <mergeCell ref="U7:U10"/>
    <mergeCell ref="V7:V10"/>
    <mergeCell ref="F7:F9"/>
    <mergeCell ref="L7:L9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9" xr:uid="{CDFFE527-52D3-4727-B079-759E44174631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2024-04-18T10:32:43Z</cp:lastPrinted>
  <dcterms:created xsi:type="dcterms:W3CDTF">2014-03-05T12:43:32Z</dcterms:created>
  <dcterms:modified xsi:type="dcterms:W3CDTF">2024-04-18T11:53:37Z</dcterms:modified>
</cp:coreProperties>
</file>